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8" i="1" l="1"/>
  <c r="G30" i="1" l="1"/>
  <c r="G29" i="1"/>
  <c r="G32" i="1" l="1"/>
  <c r="G33" i="1"/>
  <c r="G34" i="1"/>
  <c r="G36" i="1"/>
  <c r="G37" i="1"/>
  <c r="G31" i="1"/>
  <c r="H19" i="1" l="1"/>
  <c r="H20" i="1"/>
  <c r="H21" i="1" l="1"/>
  <c r="H23" i="1" s="1"/>
</calcChain>
</file>

<file path=xl/sharedStrings.xml><?xml version="1.0" encoding="utf-8"?>
<sst xmlns="http://schemas.openxmlformats.org/spreadsheetml/2006/main" count="50" uniqueCount="46">
  <si>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</si>
  <si>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</si>
  <si>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</si>
  <si>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</si>
  <si>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</si>
  <si>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</si>
  <si>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</si>
  <si>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</si>
  <si>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</si>
  <si>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</si>
  <si>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</si>
  <si>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</si>
  <si>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</si>
  <si>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</si>
  <si>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</si>
  <si>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</si>
  <si>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</si>
  <si>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</si>
  <si>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</si>
  <si>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 xml:space="preserve">1.4. Площадь жилых помещений- 735,5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</si>
  <si>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</si>
  <si>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</si>
  <si>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</si>
  <si>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</si>
  <si>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</si>
  <si>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</si>
  <si>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66:11:4301001:644</t>
  </si>
  <si>
    <t>1.9. Год постройки: 1981</t>
  </si>
  <si>
    <t>Специалист по МКД:</t>
  </si>
  <si>
    <t>Управление МКД 1 полугодие</t>
  </si>
  <si>
    <t>тариф</t>
  </si>
  <si>
    <t>Управление МКД 2 полугодие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</si>
  <si>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</si>
  <si>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Предыдущий остаток на 01.01.2022г, (руб)</t>
  </si>
  <si>
    <t>Израсходовано денежных средств за 2022год (руб)</t>
  </si>
  <si>
    <t>Остаток денежных средств на 01.01.2023г., (руб)</t>
  </si>
  <si>
    <t>Обслуживание прибора учета отопления</t>
  </si>
  <si>
    <t>2022г.</t>
  </si>
  <si>
    <t>Приобретение стендов, шт</t>
  </si>
  <si>
    <t>Е.В. Вигриянова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</si>
  <si>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Гагарина, 5</t>
    </r>
  </si>
  <si>
    <t>Чистка общедомового фильтра ХВС, ч/ч</t>
  </si>
  <si>
    <t>Уборка снега с крыши МКД</t>
  </si>
  <si>
    <t>Монтаж узла учета тепла</t>
  </si>
  <si>
    <t>Установка сосулек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</si>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</sst>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2" workbookViewId="0">
      <selection activeCell="H23" sqref="H23:I23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40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s="20"/>
    </row>
    <row r="6" spans="1:9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t="s">
        <v>32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s="4" customFormat="1" x14ac:dyDescent="0.25">
      <c r="A13" t="s">
        <v>26</v>
      </c>
    </row>
    <row r="14" spans="1:9" s="4" customFormat="1" x14ac:dyDescent="0.25">
      <c r="A14" t="s">
        <v>27</v>
      </c>
    </row>
    <row r="15" spans="1:9" x14ac:dyDescent="0.25">
      <c r="A15" s="23" t="s">
        <v>4</v>
      </c>
      <c r="B15" s="24"/>
      <c r="C15" s="24"/>
      <c r="D15" s="24"/>
      <c r="E15" s="24"/>
      <c r="F15" s="24"/>
      <c r="G15" s="24"/>
      <c r="H15" s="24"/>
      <c r="I15" s="24"/>
    </row>
    <row r="16" spans="1:9" ht="30" customHeight="1" x14ac:dyDescent="0.25">
      <c r="A16" s="25" t="s">
        <v>8</v>
      </c>
      <c r="B16" s="17"/>
      <c r="C16" s="17"/>
      <c r="D16" s="17"/>
      <c r="E16" s="17"/>
      <c r="F16" s="17"/>
      <c r="G16" s="17"/>
      <c r="H16" s="17"/>
      <c r="I16" s="17"/>
    </row>
    <row r="17" spans="1:9" x14ac:dyDescent="0.25">
      <c r="A17" s="6" t="s">
        <v>5</v>
      </c>
      <c r="B17" s="18"/>
      <c r="C17" s="18"/>
      <c r="D17" s="18"/>
      <c r="E17" s="18"/>
      <c r="F17" s="18"/>
      <c r="G17" s="7"/>
      <c r="H17" s="12">
        <v>149453.70000000001</v>
      </c>
      <c r="I17" s="13"/>
    </row>
    <row r="18" spans="1:9" x14ac:dyDescent="0.25">
      <c r="A18" s="6" t="s">
        <v>6</v>
      </c>
      <c r="B18" s="18"/>
      <c r="C18" s="18"/>
      <c r="D18" s="18"/>
      <c r="E18" s="18"/>
      <c r="F18" s="18"/>
      <c r="G18" s="7"/>
      <c r="H18" s="12">
        <v>149864.26999999999</v>
      </c>
      <c r="I18" s="13"/>
    </row>
    <row r="19" spans="1:9" x14ac:dyDescent="0.25">
      <c r="A19" s="6" t="s">
        <v>20</v>
      </c>
      <c r="B19" s="18"/>
      <c r="C19" s="18"/>
      <c r="D19" s="18"/>
      <c r="E19" s="18"/>
      <c r="F19" s="18"/>
      <c r="G19" s="7"/>
      <c r="H19" s="12">
        <f>SUM(H18-H17)</f>
        <v>410.56999999997788</v>
      </c>
      <c r="I19" s="13"/>
    </row>
    <row r="20" spans="1:9" x14ac:dyDescent="0.25">
      <c r="A20" s="6" t="s">
        <v>7</v>
      </c>
      <c r="B20" s="18"/>
      <c r="C20" s="18"/>
      <c r="D20" s="18"/>
      <c r="E20" s="18"/>
      <c r="F20" s="18"/>
      <c r="G20" s="7"/>
      <c r="H20" s="12">
        <f>SUM(H18/H17)*100</f>
        <v>100.27471384114277</v>
      </c>
      <c r="I20" s="13"/>
    </row>
    <row r="21" spans="1:9" x14ac:dyDescent="0.25">
      <c r="A21" s="6" t="s">
        <v>34</v>
      </c>
      <c r="B21" s="18"/>
      <c r="C21" s="18"/>
      <c r="D21" s="18"/>
      <c r="E21" s="18"/>
      <c r="F21" s="18"/>
      <c r="G21" s="7"/>
      <c r="H21" s="12">
        <f>SUM(G38)</f>
        <v>147156.37599999999</v>
      </c>
      <c r="I21" s="13"/>
    </row>
    <row r="22" spans="1:9" x14ac:dyDescent="0.25">
      <c r="A22" s="6" t="s">
        <v>33</v>
      </c>
      <c r="B22" s="18"/>
      <c r="C22" s="18"/>
      <c r="D22" s="18"/>
      <c r="E22" s="18"/>
      <c r="F22" s="18"/>
      <c r="G22" s="7"/>
      <c r="H22" s="12">
        <v>126499.67</v>
      </c>
      <c r="I22" s="13"/>
    </row>
    <row r="23" spans="1:9" x14ac:dyDescent="0.25">
      <c r="A23" s="6" t="s">
        <v>35</v>
      </c>
      <c r="B23" s="18"/>
      <c r="C23" s="18"/>
      <c r="D23" s="18"/>
      <c r="E23" s="18"/>
      <c r="F23" s="18"/>
      <c r="G23" s="7"/>
      <c r="H23" s="12">
        <f>SUM(H22+H18-H21)</f>
        <v>129207.56400000001</v>
      </c>
      <c r="I23" s="13"/>
    </row>
    <row r="25" spans="1:9" x14ac:dyDescent="0.25">
      <c r="A25" s="16" t="s">
        <v>9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" t="s">
        <v>10</v>
      </c>
    </row>
    <row r="28" spans="1:9" ht="35.25" customHeight="1" x14ac:dyDescent="0.25">
      <c r="A28" s="6" t="s">
        <v>12</v>
      </c>
      <c r="B28" s="7"/>
      <c r="C28" s="6" t="s">
        <v>15</v>
      </c>
      <c r="D28" s="7"/>
      <c r="E28" s="6" t="s">
        <v>14</v>
      </c>
      <c r="F28" s="7"/>
      <c r="G28" s="6" t="s">
        <v>13</v>
      </c>
      <c r="H28" s="7"/>
      <c r="I28" s="2" t="s">
        <v>11</v>
      </c>
    </row>
    <row r="29" spans="1:9" x14ac:dyDescent="0.25">
      <c r="A29" s="6" t="s">
        <v>29</v>
      </c>
      <c r="B29" s="7"/>
      <c r="C29" s="14" t="s">
        <v>30</v>
      </c>
      <c r="D29" s="15"/>
      <c r="E29" s="10">
        <v>4.43</v>
      </c>
      <c r="F29" s="11"/>
      <c r="G29" s="12">
        <f>SUM(E29*735.6*7)</f>
        <v>22810.956000000002</v>
      </c>
      <c r="H29" s="13"/>
      <c r="I29" s="3">
        <v>2022</v>
      </c>
    </row>
    <row r="30" spans="1:9" x14ac:dyDescent="0.25">
      <c r="A30" s="6" t="s">
        <v>31</v>
      </c>
      <c r="B30" s="7"/>
      <c r="C30" s="14" t="s">
        <v>30</v>
      </c>
      <c r="D30" s="15"/>
      <c r="E30" s="10">
        <v>5.0199999999999996</v>
      </c>
      <c r="F30" s="11"/>
      <c r="G30" s="12">
        <f>SUM(E30*735.5*5)</f>
        <v>18461.05</v>
      </c>
      <c r="H30" s="13"/>
      <c r="I30" s="3">
        <v>2022</v>
      </c>
    </row>
    <row r="31" spans="1:9" x14ac:dyDescent="0.25">
      <c r="A31" s="6" t="s">
        <v>36</v>
      </c>
      <c r="B31" s="7"/>
      <c r="C31" s="8">
        <v>3</v>
      </c>
      <c r="D31" s="9"/>
      <c r="E31" s="10">
        <v>1600</v>
      </c>
      <c r="F31" s="11"/>
      <c r="G31" s="12">
        <f>SUM(C31*E31)</f>
        <v>4800</v>
      </c>
      <c r="H31" s="13"/>
      <c r="I31" s="5" t="s">
        <v>37</v>
      </c>
    </row>
    <row r="32" spans="1:9" x14ac:dyDescent="0.25">
      <c r="A32" s="6" t="s">
        <v>36</v>
      </c>
      <c r="B32" s="7"/>
      <c r="C32" s="8">
        <v>9</v>
      </c>
      <c r="D32" s="9"/>
      <c r="E32" s="10">
        <v>1800</v>
      </c>
      <c r="F32" s="11"/>
      <c r="G32" s="12">
        <f t="shared" ref="G32:G37" si="0">SUM(C32*E32)</f>
        <v>16200</v>
      </c>
      <c r="H32" s="13"/>
      <c r="I32" s="3" t="s">
        <v>37</v>
      </c>
    </row>
    <row r="33" spans="1:9" x14ac:dyDescent="0.25">
      <c r="A33" s="6" t="s">
        <v>38</v>
      </c>
      <c r="B33" s="7"/>
      <c r="C33" s="8">
        <v>2</v>
      </c>
      <c r="D33" s="9"/>
      <c r="E33" s="10">
        <v>1420.04</v>
      </c>
      <c r="F33" s="11"/>
      <c r="G33" s="12">
        <f t="shared" si="0"/>
        <v>2840.08</v>
      </c>
      <c r="H33" s="13"/>
      <c r="I33" s="5">
        <v>43466</v>
      </c>
    </row>
    <row r="34" spans="1:9" x14ac:dyDescent="0.25">
      <c r="A34" s="6" t="s">
        <v>41</v>
      </c>
      <c r="B34" s="7"/>
      <c r="C34" s="8">
        <v>2</v>
      </c>
      <c r="D34" s="9"/>
      <c r="E34" s="10">
        <v>1142.4000000000001</v>
      </c>
      <c r="F34" s="11"/>
      <c r="G34" s="12">
        <f t="shared" si="0"/>
        <v>2284.8000000000002</v>
      </c>
      <c r="H34" s="13"/>
      <c r="I34" s="5">
        <v>44910</v>
      </c>
    </row>
    <row r="35" spans="1:9" x14ac:dyDescent="0.25">
      <c r="A35" s="6" t="s">
        <v>42</v>
      </c>
      <c r="B35" s="7"/>
      <c r="C35" s="8">
        <v>1.33</v>
      </c>
      <c r="D35" s="9"/>
      <c r="E35" s="10">
        <v>2074.8000000000002</v>
      </c>
      <c r="F35" s="11"/>
      <c r="G35" s="12">
        <v>2759.49</v>
      </c>
      <c r="H35" s="13"/>
      <c r="I35" s="5">
        <v>44589</v>
      </c>
    </row>
    <row r="36" spans="1:9" x14ac:dyDescent="0.25">
      <c r="A36" s="6" t="s">
        <v>44</v>
      </c>
      <c r="B36" s="7"/>
      <c r="C36" s="8">
        <v>2</v>
      </c>
      <c r="D36" s="9"/>
      <c r="E36" s="10">
        <v>1000</v>
      </c>
      <c r="F36" s="11"/>
      <c r="G36" s="12">
        <f t="shared" si="0"/>
        <v>2000</v>
      </c>
      <c r="H36" s="13"/>
      <c r="I36" s="5">
        <v>44923</v>
      </c>
    </row>
    <row r="37" spans="1:9" x14ac:dyDescent="0.25">
      <c r="A37" s="6" t="s">
        <v>43</v>
      </c>
      <c r="B37" s="7"/>
      <c r="C37" s="8">
        <v>1</v>
      </c>
      <c r="D37" s="9"/>
      <c r="E37" s="10">
        <v>75000</v>
      </c>
      <c r="F37" s="11"/>
      <c r="G37" s="12">
        <f t="shared" si="0"/>
        <v>75000</v>
      </c>
      <c r="H37" s="13"/>
      <c r="I37" s="5">
        <v>44643</v>
      </c>
    </row>
    <row r="38" spans="1:9" x14ac:dyDescent="0.25">
      <c r="A38" s="6" t="s">
        <v>16</v>
      </c>
      <c r="B38" s="7"/>
      <c r="C38" s="6"/>
      <c r="D38" s="7"/>
      <c r="E38" s="6"/>
      <c r="F38" s="7"/>
      <c r="G38" s="12">
        <f>SUM(G29:H37)</f>
        <v>147156.37599999999</v>
      </c>
      <c r="H38" s="13"/>
      <c r="I38" s="3"/>
    </row>
    <row r="41" spans="1:9" x14ac:dyDescent="0.25">
      <c r="B41" t="s">
        <v>28</v>
      </c>
      <c r="C41" t="s">
        <v>39</v>
      </c>
    </row>
    <row r="42" spans="1:9" x14ac:dyDescent="0.25">
      <c r="B42" t="s">
        <v>45</v>
      </c>
    </row>
    <row r="44" spans="1:9" x14ac:dyDescent="0.25">
      <c r="B44" t="s">
        <v>21</v>
      </c>
      <c r="C44" t="s">
        <v>22</v>
      </c>
    </row>
    <row r="45" spans="1:9" x14ac:dyDescent="0.25">
      <c r="B45" t="s">
        <v>45</v>
      </c>
    </row>
    <row r="47" spans="1:9" x14ac:dyDescent="0.25">
      <c r="B47" t="s">
        <v>23</v>
      </c>
      <c r="C47" t="s">
        <v>24</v>
      </c>
    </row>
    <row r="48" spans="1:9" x14ac:dyDescent="0.25">
      <c r="B48" t="s">
        <v>25</v>
      </c>
    </row>
  </sheetData>
  <mergeCells count="64">
    <mergeCell ref="A38:B38"/>
    <mergeCell ref="C38:D38"/>
    <mergeCell ref="E38:F38"/>
    <mergeCell ref="G38:H38"/>
    <mergeCell ref="A30:B30"/>
    <mergeCell ref="C30:D30"/>
    <mergeCell ref="E30:F30"/>
    <mergeCell ref="G30:H30"/>
    <mergeCell ref="A36:B36"/>
    <mergeCell ref="C36:D36"/>
    <mergeCell ref="E36:F36"/>
    <mergeCell ref="G36:H36"/>
    <mergeCell ref="A31:B31"/>
    <mergeCell ref="C31:D31"/>
    <mergeCell ref="E31:F31"/>
    <mergeCell ref="G31:H31"/>
    <mergeCell ref="A1:I1"/>
    <mergeCell ref="A2:I4"/>
    <mergeCell ref="A6:I6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25:I25"/>
    <mergeCell ref="A28:B28"/>
    <mergeCell ref="C28:D28"/>
    <mergeCell ref="E28:F28"/>
    <mergeCell ref="G28:H28"/>
    <mergeCell ref="A29:B29"/>
    <mergeCell ref="C29:D29"/>
    <mergeCell ref="E29:F29"/>
    <mergeCell ref="G29:H29"/>
    <mergeCell ref="A37:B37"/>
    <mergeCell ref="C37:D37"/>
    <mergeCell ref="E37:F37"/>
    <mergeCell ref="G37:H37"/>
    <mergeCell ref="A35:B35"/>
    <mergeCell ref="C35:D35"/>
    <mergeCell ref="E35:F35"/>
    <mergeCell ref="G35:H35"/>
    <mergeCell ref="A34:B34"/>
    <mergeCell ref="C34:D34"/>
    <mergeCell ref="E34:F34"/>
    <mergeCell ref="G34:H34"/>
    <mergeCell ref="A32:B32"/>
    <mergeCell ref="C32:D32"/>
    <mergeCell ref="E32:F32"/>
    <mergeCell ref="G32:H32"/>
    <mergeCell ref="A33:B33"/>
    <mergeCell ref="C33:D33"/>
    <mergeCell ref="E33:F33"/>
    <mergeCell ref="G33:H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2023-03-18T04:56:17Z</dcterms:modified>
</cp:coreProperties>
</file>